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2vUC26rlvaH7VVQ8ueRz_hvDCbwoCHp\TEMPORÁRIOS\01 - DISPENSA ELETRÔNICA\14-2026 - REDE EMISSÁRIO\"/>
    </mc:Choice>
  </mc:AlternateContent>
  <xr:revisionPtr revIDLastSave="0" documentId="13_ncr:1_{1ECBCD10-51C4-4B15-9F8F-BEBDF49BFDAD}" xr6:coauthVersionLast="47" xr6:coauthVersionMax="47" xr10:uidLastSave="{00000000-0000-0000-0000-000000000000}"/>
  <bookViews>
    <workbookView xWindow="-120" yWindow="-120" windowWidth="29040" windowHeight="15720" activeTab="2" xr2:uid="{6D7F4971-CD5E-42E7-B37D-FE4283EBA8A2}"/>
  </bookViews>
  <sheets>
    <sheet name="BDI SERVIÇOS" sheetId="4" r:id="rId1"/>
    <sheet name="BDI MATERIAL" sheetId="5" r:id="rId2"/>
    <sheet name="ORÇAMENTO MATERIAL" sheetId="1" r:id="rId3"/>
  </sheets>
  <externalReferences>
    <externalReference r:id="rId4"/>
  </externalReferences>
  <definedNames>
    <definedName name="_xlnm.Print_Area" localSheetId="2">'ORÇAMENTO MATERIAL'!$A$1:$J$26</definedName>
    <definedName name="Import.TipoArredondamento" hidden="1">[1]DADOS!$F$31</definedName>
    <definedName name="ORÇAMENTO.BancoRef" hidden="1">'ORÇAMENTO MATERIAL'!#REF!</definedName>
    <definedName name="ORÇAMENTO.CustoUnitario" hidden="1">ROUND('ORÇAMENTO MATERIAL'!$U1,15-13*'ORÇAMENTO MATERIAL'!#REF!)</definedName>
    <definedName name="ORÇAMENTO.PrecoUnitarioLicitado" hidden="1">'ORÇAMENTO MATERIAL'!$AL1</definedName>
    <definedName name="REFERENCIA.Descricao" hidden="1">IF(ISNUMBER('ORÇAMENTO MATERIAL'!$AF1),OFFSET(INDIRECT(ORÇAMENTO.BancoRef),'ORÇAMENTO MATERIAL'!$AF1-1,3,1),'ORÇAMENTO MATERIAL'!$AF1)</definedName>
    <definedName name="REFERENCIA.Unidade" hidden="1">IF(ISNUMBER('ORÇAMENTO MATERIAL'!$AF1),OFFSET(INDIRECT(ORÇAMENTO.BancoRef),'ORÇAMENTO MATERIAL'!$AF1-1,4,1),"-")</definedName>
    <definedName name="SomaAgrup" hidden="1">SUMIF(OFFSET('ORÇAMENTO MATERIAL'!$B1,1,0,'ORÇAMENTO MATERIAL'!$C1),"S",OFFSET('ORÇAMENTO MATERIAL'!A1,1,0,'ORÇAMENTO MATERIAL'!$C1))</definedName>
    <definedName name="TIPOORCAMENTO" hidden="1">IF(VALUE([1]MENU!$O$3)=2,"Licitado","Proposto")</definedName>
    <definedName name="VTOTAL1" hidden="1">ROUND('ORÇAMENTO MATERIAL'!$T1*'ORÇAMENTO MATERIAL'!$W1,15-13*'ORÇAMENTO MATERIAL'!#REF!)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I13" i="1"/>
  <c r="I14" i="1" l="1"/>
  <c r="E24" i="5"/>
  <c r="I16" i="1" l="1"/>
  <c r="I9" i="1" l="1"/>
  <c r="I10" i="1"/>
  <c r="I11" i="1"/>
  <c r="I12" i="1"/>
  <c r="I15" i="1"/>
  <c r="I8" i="1"/>
  <c r="E24" i="4"/>
  <c r="J4" i="1" s="1"/>
  <c r="G16" i="1" l="1"/>
  <c r="J16" i="1" s="1"/>
  <c r="G15" i="1"/>
  <c r="G12" i="1"/>
  <c r="G10" i="1"/>
  <c r="G11" i="1"/>
  <c r="G9" i="1"/>
  <c r="J9" i="1" s="1"/>
  <c r="G8" i="1" l="1"/>
</calcChain>
</file>

<file path=xl/sharedStrings.xml><?xml version="1.0" encoding="utf-8"?>
<sst xmlns="http://schemas.openxmlformats.org/spreadsheetml/2006/main" count="157" uniqueCount="92">
  <si>
    <t>VALOR UNITÁRIO</t>
  </si>
  <si>
    <t>VALOR TOTAL</t>
  </si>
  <si>
    <t>DESCRIÇÃO</t>
  </si>
  <si>
    <t>CÓDIGO</t>
  </si>
  <si>
    <t>BASE</t>
  </si>
  <si>
    <t>ITEM</t>
  </si>
  <si>
    <t>M</t>
  </si>
  <si>
    <t>QUANT.</t>
  </si>
  <si>
    <t>BDI</t>
  </si>
  <si>
    <t>TIPO DE OBRA</t>
  </si>
  <si>
    <t>Construção de Redes de Abastecimento de Água, Coleta de Esgoto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</si>
  <si>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</si>
  <si>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</si>
  <si>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</si>
  <si>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</si>
  <si>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</si>
  <si>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</si>
  <si>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</si>
  <si>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</si>
  <si>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</si>
  <si>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</si>
  <si>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</si>
  <si>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</si>
  <si>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</si>
  <si>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</si>
  <si>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</si>
  <si>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</si>
  <si>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</si>
  <si>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</si>
  <si>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Os valores de BDI foram calculados com o emprego da fórmula:</t>
  </si>
  <si>
    <t>(1-CP-ISS-CRPB)</t>
  </si>
  <si>
    <t>Declaro para os devidos fins que, conforme legislação tributária municipal, a base de cálculo deste tipo de obra corresponde à 100%, com a respectiva alíquota de 3%.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</si>
  <si>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</si>
  <si>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Passos/MG</t>
  </si>
  <si>
    <t>CREA/CAU:</t>
  </si>
  <si>
    <t>Conforme legislação tributária municipal, definir estimativa de percentual da base de cálculo para o ISS:</t>
  </si>
  <si>
    <t>Sobre a base de cálculo, definir a respectiva alíquota do ISS (entre 2% e 5%):</t>
  </si>
  <si>
    <t>SIGLAS</t>
  </si>
  <si>
    <t>% ADOTADO</t>
  </si>
  <si>
    <t>ITENS</t>
  </si>
  <si>
    <t>OBSERVAÇÕES:</t>
  </si>
  <si>
    <t>LOCAL:</t>
  </si>
  <si>
    <t>Responsável Técnico:</t>
  </si>
  <si>
    <t>DATA:</t>
  </si>
  <si>
    <t>PROPONENTE / TOMADOR</t>
  </si>
  <si>
    <t>APELIDO DO EMPREENDIMENTO / DESCRIÇÃO DO LOTE</t>
  </si>
  <si>
    <t>QUADRO DE COMPOSIÇÃO BDI</t>
  </si>
  <si>
    <r>
      <t xml:space="preserve">BDI = </t>
    </r>
    <r>
      <rPr>
        <u/>
        <sz val="11"/>
        <color theme="1"/>
        <rFont val="Arial"/>
        <family val="2"/>
      </rPr>
      <t>(1+AC + S + R + G)*(1 + DF)*(1+L)</t>
    </r>
    <r>
      <rPr>
        <sz val="11"/>
        <color theme="1"/>
        <rFont val="Arial"/>
        <family val="2"/>
      </rPr>
      <t xml:space="preserve">  -1</t>
    </r>
  </si>
  <si>
    <t>TOTAL GERAL</t>
  </si>
  <si>
    <t>Passos, Minas Gerais</t>
  </si>
  <si>
    <t>UNID.</t>
  </si>
  <si>
    <t>Serviço Autônomo de Água e Esgoto SAAE Passos-MG</t>
  </si>
  <si>
    <t>PLANILHA ORÇAMENTÁRIA ESTIMADA</t>
  </si>
  <si>
    <t>BASE DE REFERÊNCIAS DE PREÇOS</t>
  </si>
  <si>
    <t>ENDEREÇO:</t>
  </si>
  <si>
    <t>CARGO:</t>
  </si>
  <si>
    <t>BDI - SERVIÇOS</t>
  </si>
  <si>
    <t>H</t>
  </si>
  <si>
    <t>ENGENHEIRO CIVIL DE OBRA JUNIOR (HORISTA)</t>
  </si>
  <si>
    <t>ENCARREGADO GERAL DE OBRAS COM ENCARGOS COMPLEMENTARES</t>
  </si>
  <si>
    <t>ED-21776</t>
  </si>
  <si>
    <t>SEINFRA</t>
  </si>
  <si>
    <t>M2</t>
  </si>
  <si>
    <t>Avenida José Caetano de Andrade, n°760, Muarama, Passos-MG</t>
  </si>
  <si>
    <t>PRAZO ESTIMADO DE EXECUÇÃO:</t>
  </si>
  <si>
    <t>30 DIAS</t>
  </si>
  <si>
    <t>968,30 * 2 = 1936,60 LEVANTADO PELO PERFIL NO CAD</t>
  </si>
  <si>
    <t>LEVANTADO PTRAJETO NO CAD EESD ATE PV6</t>
  </si>
  <si>
    <t>374,90*1,20M = 449,88M²</t>
  </si>
  <si>
    <t>VALOR UNITÁRIO/BDI</t>
  </si>
  <si>
    <t>Contratação de empresa do ramos de engenharia / engenharia sanitária para prestação de serviços de execução de rede de emissário de esgoto e construção de poços de visita (PV), com interligação a PV existente e a Estação Elevatória de Esgoto São Domingos.</t>
  </si>
  <si>
    <t>SINAPI 04/2026</t>
  </si>
  <si>
    <t>Danilo Gonçalves Pereira</t>
  </si>
  <si>
    <t>Gerente de Projetos - Matrícula 1384</t>
  </si>
  <si>
    <t>Engenheiro Civil -222561/D</t>
  </si>
  <si>
    <t>MÊS</t>
  </si>
  <si>
    <t>LOCAÇÃO TOPOGRÁFICA PARA ATÉ VINTE (20) PONTOS REFERENCIAIS, INCLUSIVE ESTACA (PIQUETE) DE MARCAÇÃO.</t>
  </si>
  <si>
    <t>ED-50274</t>
  </si>
  <si>
    <t>ESCORAMENTO DE VALA, TIPO CONTÍNUO, COM PROFUNDIDADE DE 1,5 M A 3,0 M, LARGURA MENOR QUE 1,5 M. AF_01/2026</t>
  </si>
  <si>
    <t>SINAPI</t>
  </si>
  <si>
    <t>POÇO DE VISITA PARA REDE TUBULAR TIPO B DN 1200, EXCLUSIVE ESCAVAÇÃO, REATERRO E BOTA FORA</t>
  </si>
  <si>
    <t>ED-48648</t>
  </si>
  <si>
    <t>PREPARO DE FUNDO DE VALA COM LARGURA MAIOR OU IGUAL A 1,5 M E MENOR QUE 2,5 M (ACERTO DO SOLO NATURAL), EM LOCAL COM NÍVEL BAIXO DE INTERFERÊNCIA. AF_01/2026</t>
  </si>
  <si>
    <t>Contratação de empresa do ramos de engenharia / engenharia sanitária para prestação de serviços de execução de rede de emissário de esgoto e poço de visita (PV), com interligação a PV existente e a Estação Elevatória de Esgoto São Domingos.</t>
  </si>
  <si>
    <t>SEINFRA 04/2025</t>
  </si>
  <si>
    <t>TUBO DE PEAD CORRUGADO DE DUPLA PAREDE PARA REDE COLETORA DE ESGOTO, DN 600 MM, JUNTA ELÁSTICA INTEGRADA - FORNECIMENTO E ASSENTAMENTO. AF_01/2021</t>
  </si>
  <si>
    <t>Material destinados para execução de emissário e poço de visita (PV) pra rede coletora de esgoto, lançamento a Estação Elevatória de Esgoto São Domingos.</t>
  </si>
  <si>
    <t>BDI - MATERIAL</t>
  </si>
  <si>
    <t>222.561/D</t>
  </si>
  <si>
    <t>01 / 06 / 2026.</t>
  </si>
  <si>
    <t xml:space="preserve"> ASSENTAMENTO DE TUBO DE PEAD CORRUGADO DE DUPLA PAREDE PARA REDE COLETORA DE ESGOTO, DN 600 MM, JUNTA ELÁSTICA INTEGRADA (NÃO INCLUI FORNECIMENTO). AF_01/2021</t>
  </si>
  <si>
    <t>ESGOTAMENTO DE VALA COM BOMBA SUBMERSÍVEL. AF_12/2022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</si>
</sst>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10" fontId="2" fillId="3" borderId="1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0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0" fontId="6" fillId="3" borderId="2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/>
    <xf numFmtId="2" fontId="9" fillId="0" borderId="0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1" fillId="2" borderId="10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NGENHARIA%20SAAE\1)%20OBRAS\2025_01%20INTERLIGA&#199;&#195;O%20ETA%20II%20E%20ETA%20I\PM%203.06.xlsm" TargetMode="External"/><Relationship Id="rId1" Type="http://schemas.openxmlformats.org/officeDocument/2006/relationships/externalLinkPath" Target="file:///Z:\ENGENHARIA%20SAAE\1)%20OBRAS\2025_01%20INTERLIGA&#199;&#195;O%20ETA%20II%20E%20ETA%20I\PM%203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>
        <row r="31">
          <cell r="F31" t="str">
            <v>Tradicional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7DB2-AF0E-4F40-AC6D-2EADA1DECA36}">
  <dimension ref="A1:N42"/>
  <sheetViews>
    <sheetView view="pageLayout" topLeftCell="A26" zoomScaleNormal="85" workbookViewId="0">
      <selection activeCell="A35" sqref="A35:E35"/>
    </sheetView>
  </sheetViews>
  <sheetFormatPr defaultRowHeight="15" x14ac:dyDescent="0.25"/>
  <cols>
    <col min="1" max="1" width="21" style="2" customWidth="1"/>
    <col min="2" max="2" width="22.140625" style="2" customWidth="1"/>
    <col min="3" max="3" width="27.28515625" style="2" customWidth="1"/>
    <col min="4" max="4" width="12.42578125" style="2" customWidth="1"/>
    <col min="5" max="5" width="13" style="2" customWidth="1"/>
    <col min="6" max="6" width="69.7109375" style="2" customWidth="1"/>
    <col min="7" max="7" width="9.7109375" style="2" customWidth="1"/>
    <col min="8" max="8" width="12.140625" style="2" customWidth="1"/>
    <col min="9" max="14" width="8.85546875" style="2"/>
  </cols>
  <sheetData>
    <row r="1" spans="1:5" ht="20.45" customHeight="1" thickBot="1" x14ac:dyDescent="0.3">
      <c r="A1" s="58" t="s">
        <v>46</v>
      </c>
      <c r="B1" s="59"/>
      <c r="C1" s="59"/>
      <c r="D1" s="59"/>
      <c r="E1" s="60"/>
    </row>
    <row r="2" spans="1:5" ht="15.75" thickBot="1" x14ac:dyDescent="0.3">
      <c r="A2" s="61"/>
      <c r="B2" s="61"/>
      <c r="C2" s="61"/>
      <c r="D2" s="61"/>
      <c r="E2" s="61"/>
    </row>
    <row r="3" spans="1:5" x14ac:dyDescent="0.25">
      <c r="A3" s="62" t="s">
        <v>44</v>
      </c>
      <c r="B3" s="63"/>
      <c r="C3" s="63"/>
      <c r="D3" s="63"/>
      <c r="E3" s="64"/>
    </row>
    <row r="4" spans="1:5" ht="15.75" thickBot="1" x14ac:dyDescent="0.3">
      <c r="A4" s="65" t="s">
        <v>51</v>
      </c>
      <c r="B4" s="66"/>
      <c r="C4" s="66"/>
      <c r="D4" s="66"/>
      <c r="E4" s="67"/>
    </row>
    <row r="5" spans="1:5" x14ac:dyDescent="0.25">
      <c r="A5" s="68"/>
      <c r="B5" s="68"/>
      <c r="C5" s="68"/>
      <c r="D5" s="68"/>
      <c r="E5" s="68"/>
    </row>
    <row r="6" spans="1:5" x14ac:dyDescent="0.25">
      <c r="A6" s="69" t="s">
        <v>45</v>
      </c>
      <c r="B6" s="69"/>
      <c r="C6" s="69"/>
      <c r="D6" s="69"/>
      <c r="E6" s="69"/>
    </row>
    <row r="7" spans="1:5" ht="43.15" customHeight="1" x14ac:dyDescent="0.25">
      <c r="A7" s="70" t="s">
        <v>70</v>
      </c>
      <c r="B7" s="70"/>
      <c r="C7" s="70"/>
      <c r="D7" s="70"/>
      <c r="E7" s="70"/>
    </row>
    <row r="8" spans="1:5" x14ac:dyDescent="0.25">
      <c r="A8" s="39"/>
      <c r="B8" s="39"/>
      <c r="C8" s="39"/>
      <c r="D8" s="39"/>
      <c r="E8" s="39"/>
    </row>
    <row r="9" spans="1:5" ht="27.6" customHeight="1" x14ac:dyDescent="0.25">
      <c r="A9" s="71" t="s">
        <v>35</v>
      </c>
      <c r="B9" s="71"/>
      <c r="C9" s="71"/>
      <c r="D9" s="71"/>
      <c r="E9" s="6">
        <v>1</v>
      </c>
    </row>
    <row r="10" spans="1:5" x14ac:dyDescent="0.25">
      <c r="A10" s="55" t="s">
        <v>36</v>
      </c>
      <c r="B10" s="55"/>
      <c r="C10" s="55"/>
      <c r="D10" s="55"/>
      <c r="E10" s="6">
        <v>0.03</v>
      </c>
    </row>
    <row r="11" spans="1:5" x14ac:dyDescent="0.25">
      <c r="A11" s="39"/>
      <c r="B11" s="39"/>
      <c r="C11" s="39"/>
      <c r="D11" s="39"/>
      <c r="E11" s="39"/>
    </row>
    <row r="12" spans="1:5" x14ac:dyDescent="0.25">
      <c r="A12" s="57" t="s">
        <v>9</v>
      </c>
      <c r="B12" s="57"/>
      <c r="C12" s="57"/>
      <c r="D12" s="57"/>
      <c r="E12" s="57"/>
    </row>
    <row r="13" spans="1:5" x14ac:dyDescent="0.25">
      <c r="A13" s="52" t="s">
        <v>10</v>
      </c>
      <c r="B13" s="52"/>
      <c r="C13" s="52"/>
      <c r="D13" s="52"/>
      <c r="E13" s="52"/>
    </row>
    <row r="14" spans="1:5" ht="15.75" x14ac:dyDescent="0.25">
      <c r="A14" s="53" t="s">
        <v>56</v>
      </c>
      <c r="B14" s="53"/>
      <c r="C14" s="53"/>
      <c r="D14" s="53"/>
      <c r="E14" s="53"/>
    </row>
    <row r="15" spans="1:5" x14ac:dyDescent="0.25">
      <c r="A15" s="54" t="s">
        <v>39</v>
      </c>
      <c r="B15" s="54"/>
      <c r="C15" s="54"/>
      <c r="D15" s="3" t="s">
        <v>37</v>
      </c>
      <c r="E15" s="3" t="s">
        <v>38</v>
      </c>
    </row>
    <row r="16" spans="1:5" x14ac:dyDescent="0.25">
      <c r="A16" s="55" t="s">
        <v>11</v>
      </c>
      <c r="B16" s="55"/>
      <c r="C16" s="55"/>
      <c r="D16" s="4" t="s">
        <v>12</v>
      </c>
      <c r="E16" s="6">
        <v>4.9299999999999997E-2</v>
      </c>
    </row>
    <row r="17" spans="1:5" x14ac:dyDescent="0.25">
      <c r="A17" s="55" t="s">
        <v>13</v>
      </c>
      <c r="B17" s="55"/>
      <c r="C17" s="55"/>
      <c r="D17" s="4" t="s">
        <v>14</v>
      </c>
      <c r="E17" s="6">
        <v>4.8999999999999998E-3</v>
      </c>
    </row>
    <row r="18" spans="1:5" x14ac:dyDescent="0.25">
      <c r="A18" s="55" t="s">
        <v>15</v>
      </c>
      <c r="B18" s="55"/>
      <c r="C18" s="55"/>
      <c r="D18" s="4" t="s">
        <v>16</v>
      </c>
      <c r="E18" s="6">
        <v>1.3899999999999999E-2</v>
      </c>
    </row>
    <row r="19" spans="1:5" x14ac:dyDescent="0.25">
      <c r="A19" s="55" t="s">
        <v>17</v>
      </c>
      <c r="B19" s="55"/>
      <c r="C19" s="55"/>
      <c r="D19" s="4" t="s">
        <v>18</v>
      </c>
      <c r="E19" s="6">
        <v>9.9000000000000008E-3</v>
      </c>
    </row>
    <row r="20" spans="1:5" x14ac:dyDescent="0.25">
      <c r="A20" s="55" t="s">
        <v>19</v>
      </c>
      <c r="B20" s="55"/>
      <c r="C20" s="55"/>
      <c r="D20" s="4" t="s">
        <v>20</v>
      </c>
      <c r="E20" s="6">
        <v>7.4999999999999997E-2</v>
      </c>
    </row>
    <row r="21" spans="1:5" x14ac:dyDescent="0.25">
      <c r="A21" s="55" t="s">
        <v>21</v>
      </c>
      <c r="B21" s="55"/>
      <c r="C21" s="55"/>
      <c r="D21" s="4" t="s">
        <v>22</v>
      </c>
      <c r="E21" s="6">
        <v>3.6499999999999998E-2</v>
      </c>
    </row>
    <row r="22" spans="1:5" x14ac:dyDescent="0.25">
      <c r="A22" s="55" t="s">
        <v>23</v>
      </c>
      <c r="B22" s="55"/>
      <c r="C22" s="55"/>
      <c r="D22" s="4" t="s">
        <v>24</v>
      </c>
      <c r="E22" s="6">
        <v>0.03</v>
      </c>
    </row>
    <row r="23" spans="1:5" ht="15.75" thickBot="1" x14ac:dyDescent="0.3">
      <c r="A23" s="56" t="s">
        <v>25</v>
      </c>
      <c r="B23" s="56"/>
      <c r="C23" s="56"/>
      <c r="D23" s="7" t="s">
        <v>26</v>
      </c>
      <c r="E23" s="8">
        <v>0</v>
      </c>
    </row>
    <row r="24" spans="1:5" ht="18.75" thickBot="1" x14ac:dyDescent="0.3">
      <c r="A24" s="50" t="s">
        <v>27</v>
      </c>
      <c r="B24" s="51"/>
      <c r="C24" s="51"/>
      <c r="D24" s="9" t="s">
        <v>28</v>
      </c>
      <c r="E24" s="10">
        <f>SUM(((1+E16+E17+E18)*(1+E19)*(1+E20))/(1-E21-E22-E23))-1</f>
        <v>0.2421797046063201</v>
      </c>
    </row>
    <row r="25" spans="1:5" x14ac:dyDescent="0.25">
      <c r="A25" s="42"/>
      <c r="B25" s="42"/>
      <c r="C25" s="42"/>
      <c r="D25" s="42"/>
      <c r="E25" s="42"/>
    </row>
    <row r="26" spans="1:5" x14ac:dyDescent="0.25">
      <c r="A26" s="40" t="s">
        <v>29</v>
      </c>
      <c r="B26" s="40"/>
      <c r="C26" s="40"/>
      <c r="D26" s="40"/>
      <c r="E26" s="40"/>
    </row>
    <row r="27" spans="1:5" x14ac:dyDescent="0.25">
      <c r="A27" s="39" t="s">
        <v>47</v>
      </c>
      <c r="B27" s="39"/>
      <c r="C27" s="39"/>
      <c r="D27" s="39"/>
      <c r="E27" s="39"/>
    </row>
    <row r="28" spans="1:5" x14ac:dyDescent="0.25">
      <c r="A28" s="39" t="s">
        <v>30</v>
      </c>
      <c r="B28" s="39"/>
      <c r="C28" s="39"/>
      <c r="D28" s="39"/>
      <c r="E28" s="39"/>
    </row>
    <row r="29" spans="1:5" x14ac:dyDescent="0.25">
      <c r="A29" s="39"/>
      <c r="B29" s="39"/>
      <c r="C29" s="39"/>
      <c r="D29" s="39"/>
      <c r="E29" s="39"/>
    </row>
    <row r="30" spans="1:5" ht="30" customHeight="1" x14ac:dyDescent="0.25">
      <c r="A30" s="43" t="s">
        <v>31</v>
      </c>
      <c r="B30" s="43"/>
      <c r="C30" s="43"/>
      <c r="D30" s="43"/>
      <c r="E30" s="43"/>
    </row>
    <row r="31" spans="1:5" x14ac:dyDescent="0.25">
      <c r="A31" s="39"/>
      <c r="B31" s="39"/>
      <c r="C31" s="39"/>
      <c r="D31" s="39"/>
      <c r="E31" s="39"/>
    </row>
    <row r="32" spans="1:5" ht="48.6" customHeight="1" x14ac:dyDescent="0.25">
      <c r="A32" s="43" t="s">
        <v>32</v>
      </c>
      <c r="B32" s="43"/>
      <c r="C32" s="43"/>
      <c r="D32" s="43"/>
      <c r="E32" s="43"/>
    </row>
    <row r="33" spans="1:5" ht="15.75" thickBot="1" x14ac:dyDescent="0.3">
      <c r="A33" s="42"/>
      <c r="B33" s="42"/>
      <c r="C33" s="42"/>
      <c r="D33" s="42"/>
      <c r="E33" s="42"/>
    </row>
    <row r="34" spans="1:5" x14ac:dyDescent="0.25">
      <c r="A34" s="44" t="s">
        <v>40</v>
      </c>
      <c r="B34" s="45"/>
      <c r="C34" s="45"/>
      <c r="D34" s="45"/>
      <c r="E34" s="46"/>
    </row>
    <row r="35" spans="1:5" ht="37.9" customHeight="1" thickBot="1" x14ac:dyDescent="0.3">
      <c r="A35" s="47"/>
      <c r="B35" s="48"/>
      <c r="C35" s="48"/>
      <c r="D35" s="48"/>
      <c r="E35" s="49"/>
    </row>
    <row r="36" spans="1:5" x14ac:dyDescent="0.25">
      <c r="A36" s="41"/>
      <c r="B36" s="41"/>
      <c r="C36" s="41"/>
      <c r="D36" s="41"/>
      <c r="E36" s="41"/>
    </row>
    <row r="37" spans="1:5" x14ac:dyDescent="0.25">
      <c r="A37" s="40" t="s">
        <v>33</v>
      </c>
      <c r="B37" s="40"/>
      <c r="C37" s="40"/>
      <c r="D37" s="39" t="s">
        <v>89</v>
      </c>
      <c r="E37" s="39"/>
    </row>
    <row r="38" spans="1:5" x14ac:dyDescent="0.25">
      <c r="A38" s="40" t="s">
        <v>41</v>
      </c>
      <c r="B38" s="40"/>
      <c r="C38" s="40"/>
      <c r="D38" s="40" t="s">
        <v>43</v>
      </c>
      <c r="E38" s="40"/>
    </row>
    <row r="39" spans="1:5" ht="43.9" customHeight="1" x14ac:dyDescent="0.25">
      <c r="A39" s="39"/>
      <c r="B39" s="39"/>
      <c r="C39" s="39"/>
      <c r="D39" s="39"/>
      <c r="E39" s="39"/>
    </row>
    <row r="40" spans="1:5" x14ac:dyDescent="0.25">
      <c r="A40" s="5" t="s">
        <v>42</v>
      </c>
      <c r="B40" s="39" t="s">
        <v>72</v>
      </c>
      <c r="C40" s="39"/>
      <c r="D40" s="39"/>
      <c r="E40" s="39"/>
    </row>
    <row r="41" spans="1:5" x14ac:dyDescent="0.25">
      <c r="A41" s="5" t="s">
        <v>34</v>
      </c>
      <c r="B41" s="39" t="s">
        <v>88</v>
      </c>
      <c r="C41" s="39"/>
      <c r="D41" s="39"/>
      <c r="E41" s="39"/>
    </row>
    <row r="42" spans="1:5" x14ac:dyDescent="0.25">
      <c r="A42" s="5"/>
      <c r="B42" s="39"/>
      <c r="C42" s="39"/>
      <c r="D42" s="39"/>
      <c r="E42" s="39"/>
    </row>
  </sheetData>
  <mergeCells count="44"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D9"/>
    <mergeCell ref="A10:D10"/>
    <mergeCell ref="A11:E11"/>
    <mergeCell ref="A24:C24"/>
    <mergeCell ref="A13:E13"/>
    <mergeCell ref="A14:E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36:E36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B41:E41"/>
    <mergeCell ref="B42:E42"/>
    <mergeCell ref="A37:C37"/>
    <mergeCell ref="D37:E37"/>
    <mergeCell ref="A38:C38"/>
    <mergeCell ref="D38:E38"/>
    <mergeCell ref="A39:E39"/>
    <mergeCell ref="B40:E40"/>
  </mergeCells>
  <pageMargins left="0.31496062992125984" right="0.31496062992125984" top="0.59055118110236227" bottom="0.59055118110236227" header="0.31496062992125984" footer="0.31496062992125984"/>
  <pageSetup paperSize="9" orientation="portrait" horizontalDpi="120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983A-2872-442F-B185-7CBE6BCD6500}">
  <dimension ref="A1:E41"/>
  <sheetViews>
    <sheetView topLeftCell="A30" workbookViewId="0">
      <selection activeCell="J7" sqref="J7"/>
    </sheetView>
  </sheetViews>
  <sheetFormatPr defaultRowHeight="15" x14ac:dyDescent="0.25"/>
  <cols>
    <col min="1" max="1" width="18.85546875" bestFit="1" customWidth="1"/>
    <col min="2" max="2" width="13.140625" customWidth="1"/>
    <col min="3" max="3" width="19.5703125" customWidth="1"/>
    <col min="4" max="4" width="21.28515625" customWidth="1"/>
    <col min="5" max="5" width="20.7109375" customWidth="1"/>
  </cols>
  <sheetData>
    <row r="1" spans="1:5" ht="15.75" thickBot="1" x14ac:dyDescent="0.3">
      <c r="A1" s="58" t="s">
        <v>46</v>
      </c>
      <c r="B1" s="59"/>
      <c r="C1" s="59"/>
      <c r="D1" s="59"/>
      <c r="E1" s="60"/>
    </row>
    <row r="2" spans="1:5" ht="15.75" thickBot="1" x14ac:dyDescent="0.3">
      <c r="A2" s="61"/>
      <c r="B2" s="61"/>
      <c r="C2" s="61"/>
      <c r="D2" s="61"/>
      <c r="E2" s="61"/>
    </row>
    <row r="3" spans="1:5" x14ac:dyDescent="0.25">
      <c r="A3" s="62" t="s">
        <v>44</v>
      </c>
      <c r="B3" s="63"/>
      <c r="C3" s="63"/>
      <c r="D3" s="63"/>
      <c r="E3" s="64"/>
    </row>
    <row r="4" spans="1:5" ht="15.75" thickBot="1" x14ac:dyDescent="0.3">
      <c r="A4" s="65" t="s">
        <v>51</v>
      </c>
      <c r="B4" s="66"/>
      <c r="C4" s="66"/>
      <c r="D4" s="66"/>
      <c r="E4" s="67"/>
    </row>
    <row r="5" spans="1:5" x14ac:dyDescent="0.25">
      <c r="A5" s="68"/>
      <c r="B5" s="68"/>
      <c r="C5" s="68"/>
      <c r="D5" s="68"/>
      <c r="E5" s="68"/>
    </row>
    <row r="6" spans="1:5" x14ac:dyDescent="0.25">
      <c r="A6" s="69" t="s">
        <v>45</v>
      </c>
      <c r="B6" s="69"/>
      <c r="C6" s="69"/>
      <c r="D6" s="69"/>
      <c r="E6" s="69"/>
    </row>
    <row r="7" spans="1:5" x14ac:dyDescent="0.25">
      <c r="A7" s="70" t="s">
        <v>86</v>
      </c>
      <c r="B7" s="70"/>
      <c r="C7" s="70"/>
      <c r="D7" s="70"/>
      <c r="E7" s="70"/>
    </row>
    <row r="8" spans="1:5" x14ac:dyDescent="0.25">
      <c r="A8" s="39"/>
      <c r="B8" s="39"/>
      <c r="C8" s="39"/>
      <c r="D8" s="39"/>
      <c r="E8" s="39"/>
    </row>
    <row r="9" spans="1:5" x14ac:dyDescent="0.25">
      <c r="A9" s="55" t="s">
        <v>35</v>
      </c>
      <c r="B9" s="55"/>
      <c r="C9" s="55"/>
      <c r="D9" s="55"/>
      <c r="E9" s="38">
        <v>1</v>
      </c>
    </row>
    <row r="10" spans="1:5" x14ac:dyDescent="0.25">
      <c r="A10" s="55" t="s">
        <v>36</v>
      </c>
      <c r="B10" s="55"/>
      <c r="C10" s="55"/>
      <c r="D10" s="55"/>
      <c r="E10" s="38">
        <v>0.03</v>
      </c>
    </row>
    <row r="11" spans="1:5" x14ac:dyDescent="0.25">
      <c r="A11" s="39"/>
      <c r="B11" s="39"/>
      <c r="C11" s="39"/>
      <c r="D11" s="39"/>
      <c r="E11" s="39"/>
    </row>
    <row r="12" spans="1:5" x14ac:dyDescent="0.25">
      <c r="A12" s="57" t="s">
        <v>9</v>
      </c>
      <c r="B12" s="57"/>
      <c r="C12" s="57"/>
      <c r="D12" s="57"/>
      <c r="E12" s="57"/>
    </row>
    <row r="13" spans="1:5" x14ac:dyDescent="0.25">
      <c r="A13" s="52" t="s">
        <v>10</v>
      </c>
      <c r="B13" s="52"/>
      <c r="C13" s="52"/>
      <c r="D13" s="52"/>
      <c r="E13" s="52"/>
    </row>
    <row r="14" spans="1:5" ht="15.75" x14ac:dyDescent="0.25">
      <c r="A14" s="53" t="s">
        <v>87</v>
      </c>
      <c r="B14" s="53"/>
      <c r="C14" s="53"/>
      <c r="D14" s="53"/>
      <c r="E14" s="53"/>
    </row>
    <row r="15" spans="1:5" x14ac:dyDescent="0.25">
      <c r="A15" s="54" t="s">
        <v>39</v>
      </c>
      <c r="B15" s="54"/>
      <c r="C15" s="54"/>
      <c r="D15" s="3" t="s">
        <v>37</v>
      </c>
      <c r="E15" s="3" t="s">
        <v>38</v>
      </c>
    </row>
    <row r="16" spans="1:5" x14ac:dyDescent="0.25">
      <c r="A16" s="55" t="s">
        <v>11</v>
      </c>
      <c r="B16" s="55"/>
      <c r="C16" s="55"/>
      <c r="D16" s="4" t="s">
        <v>12</v>
      </c>
      <c r="E16" s="6">
        <v>0.01</v>
      </c>
    </row>
    <row r="17" spans="1:5" x14ac:dyDescent="0.25">
      <c r="A17" s="55" t="s">
        <v>13</v>
      </c>
      <c r="B17" s="55"/>
      <c r="C17" s="55"/>
      <c r="D17" s="4" t="s">
        <v>14</v>
      </c>
      <c r="E17" s="6">
        <v>3.0000000000000001E-3</v>
      </c>
    </row>
    <row r="18" spans="1:5" x14ac:dyDescent="0.25">
      <c r="A18" s="55" t="s">
        <v>15</v>
      </c>
      <c r="B18" s="55"/>
      <c r="C18" s="55"/>
      <c r="D18" s="4" t="s">
        <v>16</v>
      </c>
      <c r="E18" s="6">
        <v>5.0000000000000001E-3</v>
      </c>
    </row>
    <row r="19" spans="1:5" x14ac:dyDescent="0.25">
      <c r="A19" s="55" t="s">
        <v>17</v>
      </c>
      <c r="B19" s="55"/>
      <c r="C19" s="55"/>
      <c r="D19" s="4" t="s">
        <v>18</v>
      </c>
      <c r="E19" s="6">
        <v>8.0000000000000002E-3</v>
      </c>
    </row>
    <row r="20" spans="1:5" x14ac:dyDescent="0.25">
      <c r="A20" s="55" t="s">
        <v>19</v>
      </c>
      <c r="B20" s="55"/>
      <c r="C20" s="55"/>
      <c r="D20" s="4" t="s">
        <v>20</v>
      </c>
      <c r="E20" s="6">
        <v>0.03</v>
      </c>
    </row>
    <row r="21" spans="1:5" x14ac:dyDescent="0.25">
      <c r="A21" s="55" t="s">
        <v>21</v>
      </c>
      <c r="B21" s="55"/>
      <c r="C21" s="55"/>
      <c r="D21" s="4" t="s">
        <v>22</v>
      </c>
      <c r="E21" s="6">
        <v>3.6499999999999998E-2</v>
      </c>
    </row>
    <row r="22" spans="1:5" x14ac:dyDescent="0.25">
      <c r="A22" s="55" t="s">
        <v>23</v>
      </c>
      <c r="B22" s="55"/>
      <c r="C22" s="55"/>
      <c r="D22" s="4" t="s">
        <v>24</v>
      </c>
      <c r="E22" s="6">
        <v>0.03</v>
      </c>
    </row>
    <row r="23" spans="1:5" ht="15.75" thickBot="1" x14ac:dyDescent="0.3">
      <c r="A23" s="56" t="s">
        <v>25</v>
      </c>
      <c r="B23" s="56"/>
      <c r="C23" s="56"/>
      <c r="D23" s="7" t="s">
        <v>26</v>
      </c>
      <c r="E23" s="8">
        <v>0</v>
      </c>
    </row>
    <row r="24" spans="1:5" ht="18.75" thickBot="1" x14ac:dyDescent="0.3">
      <c r="A24" s="50" t="s">
        <v>27</v>
      </c>
      <c r="B24" s="51"/>
      <c r="C24" s="51"/>
      <c r="D24" s="9" t="s">
        <v>28</v>
      </c>
      <c r="E24" s="10">
        <f>SUM(((1+E16+E17+E18)*(1+E19)*(1+E20))/(1-E21-E22-E23))-1</f>
        <v>0.13222101767541483</v>
      </c>
    </row>
    <row r="25" spans="1:5" x14ac:dyDescent="0.25">
      <c r="A25" s="39"/>
      <c r="B25" s="39"/>
      <c r="C25" s="39"/>
      <c r="D25" s="39"/>
      <c r="E25" s="39"/>
    </row>
    <row r="26" spans="1:5" x14ac:dyDescent="0.25">
      <c r="A26" s="40" t="s">
        <v>29</v>
      </c>
      <c r="B26" s="40"/>
      <c r="C26" s="40"/>
      <c r="D26" s="40"/>
      <c r="E26" s="40"/>
    </row>
    <row r="27" spans="1:5" x14ac:dyDescent="0.25">
      <c r="A27" s="39" t="s">
        <v>47</v>
      </c>
      <c r="B27" s="39"/>
      <c r="C27" s="39"/>
      <c r="D27" s="39"/>
      <c r="E27" s="39"/>
    </row>
    <row r="28" spans="1:5" x14ac:dyDescent="0.25">
      <c r="A28" s="39" t="s">
        <v>30</v>
      </c>
      <c r="B28" s="39"/>
      <c r="C28" s="39"/>
      <c r="D28" s="39"/>
      <c r="E28" s="39"/>
    </row>
    <row r="29" spans="1:5" x14ac:dyDescent="0.25">
      <c r="A29" s="39"/>
      <c r="B29" s="39"/>
      <c r="C29" s="39"/>
      <c r="D29" s="39"/>
      <c r="E29" s="39"/>
    </row>
    <row r="30" spans="1:5" ht="25.9" customHeight="1" x14ac:dyDescent="0.25">
      <c r="A30" s="43" t="s">
        <v>31</v>
      </c>
      <c r="B30" s="43"/>
      <c r="C30" s="43"/>
      <c r="D30" s="43"/>
      <c r="E30" s="43"/>
    </row>
    <row r="31" spans="1:5" x14ac:dyDescent="0.25">
      <c r="A31" s="39"/>
      <c r="B31" s="39"/>
      <c r="C31" s="39"/>
      <c r="D31" s="39"/>
      <c r="E31" s="39"/>
    </row>
    <row r="32" spans="1:5" ht="24.6" customHeight="1" x14ac:dyDescent="0.25">
      <c r="A32" s="43" t="s">
        <v>32</v>
      </c>
      <c r="B32" s="43"/>
      <c r="C32" s="43"/>
      <c r="D32" s="43"/>
      <c r="E32" s="43"/>
    </row>
    <row r="33" spans="1:5" ht="15.75" thickBot="1" x14ac:dyDescent="0.3">
      <c r="A33" s="39"/>
      <c r="B33" s="39"/>
      <c r="C33" s="39"/>
      <c r="D33" s="39"/>
      <c r="E33" s="39"/>
    </row>
    <row r="34" spans="1:5" x14ac:dyDescent="0.25">
      <c r="A34" s="44" t="s">
        <v>40</v>
      </c>
      <c r="B34" s="45"/>
      <c r="C34" s="45"/>
      <c r="D34" s="45"/>
      <c r="E34" s="46"/>
    </row>
    <row r="35" spans="1:5" ht="15.75" thickBot="1" x14ac:dyDescent="0.3">
      <c r="A35" s="47"/>
      <c r="B35" s="48"/>
      <c r="C35" s="48"/>
      <c r="D35" s="48"/>
      <c r="E35" s="49"/>
    </row>
    <row r="36" spans="1:5" x14ac:dyDescent="0.25">
      <c r="A36" s="41"/>
      <c r="B36" s="41"/>
      <c r="C36" s="41"/>
      <c r="D36" s="41"/>
      <c r="E36" s="41"/>
    </row>
    <row r="37" spans="1:5" x14ac:dyDescent="0.25">
      <c r="A37" s="40" t="s">
        <v>33</v>
      </c>
      <c r="B37" s="40"/>
      <c r="C37" s="40"/>
      <c r="D37" s="39" t="s">
        <v>89</v>
      </c>
      <c r="E37" s="39"/>
    </row>
    <row r="38" spans="1:5" x14ac:dyDescent="0.25">
      <c r="A38" s="40" t="s">
        <v>41</v>
      </c>
      <c r="B38" s="40"/>
      <c r="C38" s="40"/>
      <c r="D38" s="40" t="s">
        <v>43</v>
      </c>
      <c r="E38" s="40"/>
    </row>
    <row r="39" spans="1:5" x14ac:dyDescent="0.25">
      <c r="A39" s="39"/>
      <c r="B39" s="39"/>
      <c r="C39" s="39"/>
      <c r="D39" s="39"/>
      <c r="E39" s="39"/>
    </row>
    <row r="40" spans="1:5" x14ac:dyDescent="0.25">
      <c r="A40" s="5" t="s">
        <v>42</v>
      </c>
      <c r="B40" s="39" t="s">
        <v>72</v>
      </c>
      <c r="C40" s="39"/>
      <c r="D40" s="39"/>
      <c r="E40" s="39"/>
    </row>
    <row r="41" spans="1:5" x14ac:dyDescent="0.25">
      <c r="A41" s="5" t="s">
        <v>34</v>
      </c>
      <c r="B41" s="39" t="s">
        <v>88</v>
      </c>
      <c r="C41" s="39"/>
      <c r="D41" s="39"/>
      <c r="E41" s="39"/>
    </row>
  </sheetData>
  <mergeCells count="43">
    <mergeCell ref="B41:E41"/>
    <mergeCell ref="A37:C37"/>
    <mergeCell ref="D37:E37"/>
    <mergeCell ref="A38:C38"/>
    <mergeCell ref="D38:E38"/>
    <mergeCell ref="A39:E39"/>
    <mergeCell ref="B40:E40"/>
    <mergeCell ref="A36:E36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24:C24"/>
    <mergeCell ref="A13:E13"/>
    <mergeCell ref="A14:E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E12"/>
    <mergeCell ref="A1:E1"/>
    <mergeCell ref="A2:E2"/>
    <mergeCell ref="A3:E3"/>
    <mergeCell ref="A4:E4"/>
    <mergeCell ref="A5:E5"/>
    <mergeCell ref="A6:E6"/>
    <mergeCell ref="A7:E7"/>
    <mergeCell ref="A8:E8"/>
    <mergeCell ref="A9:D9"/>
    <mergeCell ref="A10:D10"/>
    <mergeCell ref="A11:E1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D0CB9-9377-4BAB-8C2C-6D01B90F38DD}">
  <dimension ref="A1:O26"/>
  <sheetViews>
    <sheetView tabSelected="1" showWhiteSpace="0" view="pageLayout" topLeftCell="A5" zoomScaleNormal="100" workbookViewId="0">
      <selection activeCell="A22" sqref="A22:J22"/>
    </sheetView>
  </sheetViews>
  <sheetFormatPr defaultRowHeight="15" x14ac:dyDescent="0.25"/>
  <cols>
    <col min="1" max="1" width="6.7109375" style="11" customWidth="1"/>
    <col min="2" max="2" width="8.42578125" style="11" customWidth="1"/>
    <col min="3" max="3" width="11.28515625" style="12" customWidth="1"/>
    <col min="4" max="4" width="73.7109375" style="13" customWidth="1"/>
    <col min="5" max="5" width="6.7109375" style="11" customWidth="1"/>
    <col min="6" max="6" width="8.7109375" style="14" customWidth="1"/>
    <col min="7" max="7" width="8.28515625" style="11" customWidth="1"/>
    <col min="8" max="8" width="12.7109375" style="15" customWidth="1"/>
    <col min="9" max="9" width="13.28515625" style="11" customWidth="1"/>
    <col min="10" max="10" width="15.140625" style="11" customWidth="1"/>
    <col min="11" max="11" width="0" style="1" hidden="1" customWidth="1"/>
    <col min="12" max="15" width="8.85546875" style="1"/>
  </cols>
  <sheetData>
    <row r="1" spans="1:11" ht="28.15" customHeight="1" x14ac:dyDescent="0.25">
      <c r="A1" s="87" t="s">
        <v>52</v>
      </c>
      <c r="B1" s="87"/>
      <c r="C1" s="87"/>
      <c r="D1" s="87"/>
      <c r="E1" s="87"/>
      <c r="F1" s="87"/>
      <c r="G1" s="87"/>
      <c r="H1" s="87"/>
      <c r="I1" s="87"/>
      <c r="J1" s="87"/>
    </row>
    <row r="2" spans="1:11" ht="27" customHeight="1" x14ac:dyDescent="0.25">
      <c r="A2" s="88" t="s">
        <v>44</v>
      </c>
      <c r="B2" s="88"/>
      <c r="C2" s="88"/>
      <c r="D2" s="95" t="s">
        <v>51</v>
      </c>
      <c r="E2" s="96"/>
      <c r="F2" s="30" t="s">
        <v>54</v>
      </c>
      <c r="G2" s="97" t="s">
        <v>63</v>
      </c>
      <c r="H2" s="98"/>
      <c r="I2" s="98"/>
      <c r="J2" s="99"/>
    </row>
    <row r="3" spans="1:11" x14ac:dyDescent="0.25">
      <c r="A3" s="92" t="s">
        <v>45</v>
      </c>
      <c r="B3" s="93"/>
      <c r="C3" s="93"/>
      <c r="D3" s="93"/>
      <c r="E3" s="94"/>
      <c r="F3" s="89" t="s">
        <v>53</v>
      </c>
      <c r="G3" s="90"/>
      <c r="H3" s="90"/>
      <c r="I3" s="91"/>
      <c r="J3" s="29" t="s">
        <v>8</v>
      </c>
    </row>
    <row r="4" spans="1:11" ht="28.15" customHeight="1" x14ac:dyDescent="0.25">
      <c r="A4" s="81" t="s">
        <v>83</v>
      </c>
      <c r="B4" s="82"/>
      <c r="C4" s="82"/>
      <c r="D4" s="82"/>
      <c r="E4" s="83"/>
      <c r="F4" s="76" t="s">
        <v>84</v>
      </c>
      <c r="G4" s="77"/>
      <c r="H4" s="16"/>
      <c r="I4" s="16" t="s">
        <v>71</v>
      </c>
      <c r="J4" s="17">
        <f>'BDI SERVIÇOS'!E24</f>
        <v>0.2421797046063201</v>
      </c>
    </row>
    <row r="5" spans="1:11" ht="28.15" customHeight="1" x14ac:dyDescent="0.25">
      <c r="A5" s="84"/>
      <c r="B5" s="85"/>
      <c r="C5" s="85"/>
      <c r="D5" s="85"/>
      <c r="E5" s="86"/>
      <c r="F5" s="78" t="s">
        <v>64</v>
      </c>
      <c r="G5" s="79"/>
      <c r="H5" s="79"/>
      <c r="I5" s="80"/>
      <c r="J5" s="17" t="s">
        <v>65</v>
      </c>
    </row>
    <row r="6" spans="1:1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1" ht="45" x14ac:dyDescent="0.25">
      <c r="A7" s="18" t="s">
        <v>5</v>
      </c>
      <c r="B7" s="18" t="s">
        <v>4</v>
      </c>
      <c r="C7" s="19" t="s">
        <v>3</v>
      </c>
      <c r="D7" s="18" t="s">
        <v>2</v>
      </c>
      <c r="E7" s="18" t="s">
        <v>50</v>
      </c>
      <c r="F7" s="20" t="s">
        <v>7</v>
      </c>
      <c r="G7" s="18" t="s">
        <v>8</v>
      </c>
      <c r="H7" s="21" t="s">
        <v>0</v>
      </c>
      <c r="I7" s="22" t="s">
        <v>69</v>
      </c>
      <c r="J7" s="22" t="s">
        <v>1</v>
      </c>
    </row>
    <row r="8" spans="1:11" x14ac:dyDescent="0.25">
      <c r="A8" s="16">
        <v>1</v>
      </c>
      <c r="B8" s="16" t="s">
        <v>79</v>
      </c>
      <c r="C8" s="23">
        <v>2706</v>
      </c>
      <c r="D8" s="24" t="s">
        <v>58</v>
      </c>
      <c r="E8" s="25" t="s">
        <v>57</v>
      </c>
      <c r="F8" s="26">
        <v>8</v>
      </c>
      <c r="G8" s="27">
        <f>J4</f>
        <v>0.2421797046063201</v>
      </c>
      <c r="H8" s="28">
        <v>147.13999999999999</v>
      </c>
      <c r="I8" s="28">
        <f>H8*1.2422</f>
        <v>182.77730799999998</v>
      </c>
      <c r="J8" s="28">
        <v>1462.24</v>
      </c>
    </row>
    <row r="9" spans="1:11" x14ac:dyDescent="0.25">
      <c r="A9" s="16">
        <v>2</v>
      </c>
      <c r="B9" s="16" t="s">
        <v>61</v>
      </c>
      <c r="C9" s="23" t="s">
        <v>60</v>
      </c>
      <c r="D9" s="24" t="s">
        <v>59</v>
      </c>
      <c r="E9" s="25" t="s">
        <v>75</v>
      </c>
      <c r="F9" s="26">
        <v>1</v>
      </c>
      <c r="G9" s="27">
        <f>J4</f>
        <v>0.2421797046063201</v>
      </c>
      <c r="H9" s="28">
        <v>11519.3</v>
      </c>
      <c r="I9" s="28">
        <f t="shared" ref="I9:I16" si="0">H9*1.2422</f>
        <v>14309.274459999999</v>
      </c>
      <c r="J9" s="28">
        <f>SUM(F9*I9)</f>
        <v>14309.274459999999</v>
      </c>
    </row>
    <row r="10" spans="1:11" ht="31.15" customHeight="1" x14ac:dyDescent="0.25">
      <c r="A10" s="31">
        <v>3</v>
      </c>
      <c r="B10" s="16" t="s">
        <v>61</v>
      </c>
      <c r="C10" s="23" t="s">
        <v>77</v>
      </c>
      <c r="D10" s="33" t="s">
        <v>76</v>
      </c>
      <c r="E10" s="34" t="s">
        <v>50</v>
      </c>
      <c r="F10" s="35">
        <v>5</v>
      </c>
      <c r="G10" s="36">
        <f>J4</f>
        <v>0.2421797046063201</v>
      </c>
      <c r="H10" s="37">
        <v>101.46</v>
      </c>
      <c r="I10" s="37">
        <f t="shared" si="0"/>
        <v>126.03361199999999</v>
      </c>
      <c r="J10" s="37">
        <v>630.15</v>
      </c>
      <c r="K10" s="1" t="s">
        <v>67</v>
      </c>
    </row>
    <row r="11" spans="1:11" ht="45" x14ac:dyDescent="0.25">
      <c r="A11" s="16">
        <v>4</v>
      </c>
      <c r="B11" s="16" t="s">
        <v>79</v>
      </c>
      <c r="C11" s="32">
        <v>101617</v>
      </c>
      <c r="D11" s="33" t="s">
        <v>82</v>
      </c>
      <c r="E11" s="34" t="s">
        <v>62</v>
      </c>
      <c r="F11" s="35">
        <v>160</v>
      </c>
      <c r="G11" s="36">
        <f>J4</f>
        <v>0.2421797046063201</v>
      </c>
      <c r="H11" s="37">
        <v>4.04</v>
      </c>
      <c r="I11" s="37">
        <f t="shared" si="0"/>
        <v>5.0184879999999996</v>
      </c>
      <c r="J11" s="37">
        <v>803.2</v>
      </c>
      <c r="K11" s="1" t="s">
        <v>68</v>
      </c>
    </row>
    <row r="12" spans="1:11" ht="30" x14ac:dyDescent="0.25">
      <c r="A12" s="16">
        <v>5</v>
      </c>
      <c r="B12" s="16" t="s">
        <v>79</v>
      </c>
      <c r="C12" s="23">
        <v>101584</v>
      </c>
      <c r="D12" s="24" t="s">
        <v>78</v>
      </c>
      <c r="E12" s="25" t="s">
        <v>62</v>
      </c>
      <c r="F12" s="26">
        <v>96</v>
      </c>
      <c r="G12" s="27">
        <f>J4</f>
        <v>0.2421797046063201</v>
      </c>
      <c r="H12" s="28">
        <v>74.849999999999994</v>
      </c>
      <c r="I12" s="28">
        <f t="shared" si="0"/>
        <v>92.978669999999994</v>
      </c>
      <c r="J12" s="28">
        <v>8926.08</v>
      </c>
      <c r="K12" s="1" t="s">
        <v>66</v>
      </c>
    </row>
    <row r="13" spans="1:11" x14ac:dyDescent="0.25">
      <c r="A13" s="31">
        <v>6</v>
      </c>
      <c r="B13" s="16" t="s">
        <v>79</v>
      </c>
      <c r="C13" s="23">
        <v>104482</v>
      </c>
      <c r="D13" s="24" t="s">
        <v>91</v>
      </c>
      <c r="E13" s="25" t="s">
        <v>57</v>
      </c>
      <c r="F13" s="26">
        <v>60</v>
      </c>
      <c r="G13" s="27">
        <f>J4</f>
        <v>0.2421797046063201</v>
      </c>
      <c r="H13" s="28">
        <v>35.380000000000003</v>
      </c>
      <c r="I13" s="28">
        <f t="shared" si="0"/>
        <v>43.949036</v>
      </c>
      <c r="J13" s="28">
        <v>2637</v>
      </c>
    </row>
    <row r="14" spans="1:11" ht="29.45" customHeight="1" x14ac:dyDescent="0.25">
      <c r="A14" s="16">
        <v>7</v>
      </c>
      <c r="B14" s="16" t="s">
        <v>79</v>
      </c>
      <c r="C14" s="23">
        <v>90708</v>
      </c>
      <c r="D14" s="24" t="s">
        <v>85</v>
      </c>
      <c r="E14" s="25" t="s">
        <v>6</v>
      </c>
      <c r="F14" s="26">
        <v>102</v>
      </c>
      <c r="G14" s="27">
        <v>0.13220000000000001</v>
      </c>
      <c r="H14" s="28">
        <v>718.63</v>
      </c>
      <c r="I14" s="28">
        <f>H14*1.1322</f>
        <v>813.6328860000001</v>
      </c>
      <c r="J14" s="28">
        <v>82990.259999999995</v>
      </c>
    </row>
    <row r="15" spans="1:11" ht="46.9" customHeight="1" x14ac:dyDescent="0.25">
      <c r="A15" s="16">
        <v>8</v>
      </c>
      <c r="B15" s="16" t="s">
        <v>79</v>
      </c>
      <c r="C15" s="23">
        <v>90747</v>
      </c>
      <c r="D15" s="24" t="s">
        <v>90</v>
      </c>
      <c r="E15" s="25" t="s">
        <v>6</v>
      </c>
      <c r="F15" s="26">
        <v>80</v>
      </c>
      <c r="G15" s="27">
        <f>J4</f>
        <v>0.2421797046063201</v>
      </c>
      <c r="H15" s="28">
        <v>19.190000000000001</v>
      </c>
      <c r="I15" s="28">
        <f t="shared" si="0"/>
        <v>23.837818000000002</v>
      </c>
      <c r="J15" s="28">
        <v>1907.2</v>
      </c>
      <c r="K15" s="1" t="s">
        <v>67</v>
      </c>
    </row>
    <row r="16" spans="1:11" ht="30" x14ac:dyDescent="0.25">
      <c r="A16" s="31">
        <v>9</v>
      </c>
      <c r="B16" s="16" t="s">
        <v>61</v>
      </c>
      <c r="C16" s="23" t="s">
        <v>81</v>
      </c>
      <c r="D16" s="24" t="s">
        <v>80</v>
      </c>
      <c r="E16" s="25" t="s">
        <v>50</v>
      </c>
      <c r="F16" s="26">
        <v>2</v>
      </c>
      <c r="G16" s="27">
        <f>J4</f>
        <v>0.2421797046063201</v>
      </c>
      <c r="H16" s="28">
        <v>5330.6</v>
      </c>
      <c r="I16" s="28">
        <f t="shared" si="0"/>
        <v>6621.6713200000004</v>
      </c>
      <c r="J16" s="28">
        <f t="shared" ref="J16" si="1">SUM(F16*I16)</f>
        <v>13243.342640000001</v>
      </c>
    </row>
    <row r="17" spans="1:10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</row>
    <row r="18" spans="1:10" x14ac:dyDescent="0.25">
      <c r="A18" s="73" t="s">
        <v>48</v>
      </c>
      <c r="B18" s="73"/>
      <c r="C18" s="73"/>
      <c r="D18" s="73"/>
      <c r="E18" s="73"/>
      <c r="F18" s="73"/>
      <c r="G18" s="73"/>
      <c r="H18" s="73"/>
      <c r="I18" s="74">
        <v>126908.74</v>
      </c>
      <c r="J18" s="75"/>
    </row>
    <row r="19" spans="1:10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</row>
    <row r="20" spans="1:10" x14ac:dyDescent="0.25">
      <c r="A20" s="105" t="s">
        <v>49</v>
      </c>
      <c r="B20" s="105"/>
      <c r="C20" s="105"/>
      <c r="D20" s="105"/>
      <c r="E20" s="105"/>
      <c r="F20" s="105"/>
      <c r="G20" s="105"/>
      <c r="H20" s="101">
        <v>46199</v>
      </c>
      <c r="I20" s="102"/>
      <c r="J20" s="102"/>
    </row>
    <row r="21" spans="1:10" x14ac:dyDescent="0.25">
      <c r="A21" s="104" t="s">
        <v>41</v>
      </c>
      <c r="B21" s="104"/>
      <c r="C21" s="104"/>
      <c r="D21" s="104"/>
      <c r="E21" s="104"/>
      <c r="F21" s="104"/>
      <c r="G21" s="104"/>
      <c r="H21" s="103" t="s">
        <v>43</v>
      </c>
      <c r="I21" s="103"/>
      <c r="J21" s="103"/>
    </row>
    <row r="22" spans="1:10" ht="36.6" customHeight="1" x14ac:dyDescent="0.25">
      <c r="A22" s="106"/>
      <c r="B22" s="106"/>
      <c r="C22" s="106"/>
      <c r="D22" s="106"/>
      <c r="E22" s="106"/>
      <c r="F22" s="106"/>
      <c r="G22" s="106"/>
      <c r="H22" s="106"/>
      <c r="I22" s="106"/>
      <c r="J22" s="106"/>
    </row>
    <row r="23" spans="1:10" x14ac:dyDescent="0.25">
      <c r="A23" s="108" t="s">
        <v>42</v>
      </c>
      <c r="B23" s="108"/>
      <c r="C23" s="108"/>
      <c r="D23" s="109" t="s">
        <v>72</v>
      </c>
      <c r="E23" s="109"/>
      <c r="F23" s="109"/>
      <c r="G23" s="109"/>
      <c r="H23" s="109"/>
      <c r="I23" s="109"/>
      <c r="J23" s="109"/>
    </row>
    <row r="24" spans="1:10" x14ac:dyDescent="0.25">
      <c r="A24" s="108" t="s">
        <v>55</v>
      </c>
      <c r="B24" s="108"/>
      <c r="C24" s="108"/>
      <c r="D24" s="109" t="s">
        <v>73</v>
      </c>
      <c r="E24" s="109"/>
      <c r="F24" s="109"/>
      <c r="G24" s="109"/>
      <c r="H24" s="109"/>
      <c r="I24" s="109"/>
      <c r="J24" s="109"/>
    </row>
    <row r="25" spans="1:10" x14ac:dyDescent="0.25">
      <c r="A25" s="108" t="s">
        <v>34</v>
      </c>
      <c r="B25" s="108"/>
      <c r="C25" s="108"/>
      <c r="D25" s="109" t="s">
        <v>74</v>
      </c>
      <c r="E25" s="109"/>
      <c r="F25" s="109"/>
      <c r="G25" s="109"/>
      <c r="H25" s="109"/>
      <c r="I25" s="109"/>
      <c r="J25" s="109"/>
    </row>
    <row r="26" spans="1:10" x14ac:dyDescent="0.25">
      <c r="A26" s="107"/>
      <c r="B26" s="107"/>
      <c r="C26" s="13"/>
      <c r="E26" s="13"/>
      <c r="F26" s="13"/>
      <c r="G26" s="13"/>
      <c r="H26" s="13"/>
      <c r="I26" s="13"/>
      <c r="J26" s="13"/>
    </row>
  </sheetData>
  <mergeCells count="26">
    <mergeCell ref="A22:J22"/>
    <mergeCell ref="A26:B26"/>
    <mergeCell ref="A23:C23"/>
    <mergeCell ref="A24:C24"/>
    <mergeCell ref="A25:C25"/>
    <mergeCell ref="D23:J23"/>
    <mergeCell ref="D24:J24"/>
    <mergeCell ref="D25:J25"/>
    <mergeCell ref="A19:J19"/>
    <mergeCell ref="H20:J20"/>
    <mergeCell ref="H21:J21"/>
    <mergeCell ref="A21:G21"/>
    <mergeCell ref="A20:G20"/>
    <mergeCell ref="A1:J1"/>
    <mergeCell ref="A2:C2"/>
    <mergeCell ref="F3:I3"/>
    <mergeCell ref="A3:E3"/>
    <mergeCell ref="D2:E2"/>
    <mergeCell ref="G2:J2"/>
    <mergeCell ref="A6:J6"/>
    <mergeCell ref="A17:J17"/>
    <mergeCell ref="A18:H18"/>
    <mergeCell ref="I18:J18"/>
    <mergeCell ref="F4:G4"/>
    <mergeCell ref="F5:I5"/>
    <mergeCell ref="A4:E5"/>
  </mergeCells>
  <phoneticPr fontId="8" type="noConversion"/>
  <pageMargins left="0.11811023622047245" right="0.11811023622047245" top="0.98425196850393704" bottom="0.39370078740157483" header="0.11811023622047245" footer="0.31496062992125984"/>
  <pageSetup paperSize="9" scale="85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BDI SERVIÇOS</vt:lpstr>
      <vt:lpstr>BDI MATERIAL</vt:lpstr>
      <vt:lpstr>ORÇAMENTO MATERIAL</vt:lpstr>
      <vt:lpstr>'ORÇAMENTO MATERIAL'!Area_de_impressao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Thiago Freitas</cp:lastModifiedBy>
  <cp:lastPrinted>2025-08-26T19:11:20Z</cp:lastPrinted>
  <dcterms:created xsi:type="dcterms:W3CDTF">2025-01-15T17:33:31Z</dcterms:created>
  <dcterms:modified xsi:type="dcterms:W3CDTF">2026-06-30T19:30:36Z</dcterms:modified>
</cp:coreProperties>
</file>